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20" yWindow="345" windowWidth="1531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2" i="1" l="1"/>
  <c r="G41" i="1" l="1"/>
  <c r="G42" i="1"/>
  <c r="G43" i="1"/>
  <c r="G44" i="1"/>
  <c r="G45" i="1"/>
  <c r="G46" i="1"/>
  <c r="G47" i="1"/>
  <c r="G48" i="1"/>
  <c r="G49" i="1"/>
  <c r="G50" i="1"/>
  <c r="G51" i="1"/>
  <c r="G40" i="1"/>
  <c r="D41" i="1"/>
  <c r="D42" i="1"/>
  <c r="D43" i="1"/>
  <c r="D44" i="1"/>
  <c r="D45" i="1"/>
  <c r="D46" i="1"/>
  <c r="D47" i="1"/>
  <c r="D48" i="1"/>
  <c r="D49" i="1"/>
  <c r="D50" i="1"/>
  <c r="D51" i="1"/>
  <c r="D52" i="1"/>
  <c r="D40" i="1"/>
  <c r="G34" i="1"/>
  <c r="G35" i="1"/>
  <c r="G36" i="1"/>
  <c r="G37" i="1"/>
  <c r="G38" i="1"/>
  <c r="D34" i="1"/>
  <c r="D35" i="1"/>
  <c r="D36" i="1"/>
  <c r="D37" i="1"/>
  <c r="D38" i="1"/>
  <c r="K34" i="1"/>
  <c r="K35" i="1"/>
  <c r="K36" i="1"/>
  <c r="K37" i="1"/>
  <c r="K38" i="1"/>
  <c r="K39" i="1"/>
  <c r="K29" i="1"/>
  <c r="K30" i="1"/>
  <c r="K31" i="1"/>
  <c r="H5" i="1" l="1"/>
  <c r="G5" i="1" s="1"/>
  <c r="E5" i="1"/>
  <c r="H7" i="1"/>
  <c r="G7" i="1" s="1"/>
  <c r="H8" i="1"/>
  <c r="G8" i="1" s="1"/>
  <c r="H9" i="1"/>
  <c r="G9" i="1" s="1"/>
  <c r="H10" i="1"/>
  <c r="G10" i="1" s="1"/>
  <c r="H11" i="1"/>
  <c r="G11" i="1" s="1"/>
  <c r="H12" i="1"/>
  <c r="G12" i="1" s="1"/>
  <c r="H13" i="1"/>
  <c r="H14" i="1"/>
  <c r="G14" i="1" s="1"/>
  <c r="H15" i="1"/>
  <c r="G15" i="1" s="1"/>
  <c r="H16" i="1"/>
  <c r="G16" i="1" s="1"/>
  <c r="H17" i="1"/>
  <c r="G17" i="1" s="1"/>
  <c r="H18" i="1"/>
  <c r="G18" i="1" s="1"/>
  <c r="H19" i="1"/>
  <c r="G19" i="1" s="1"/>
  <c r="H20" i="1"/>
  <c r="G20" i="1" s="1"/>
  <c r="H21" i="1"/>
  <c r="G21" i="1" s="1"/>
  <c r="H22" i="1"/>
  <c r="G22" i="1" s="1"/>
  <c r="H23" i="1"/>
  <c r="G23" i="1" s="1"/>
  <c r="H24" i="1"/>
  <c r="G24" i="1" s="1"/>
  <c r="H25" i="1"/>
  <c r="G25" i="1" s="1"/>
  <c r="H27" i="1"/>
  <c r="G27" i="1" s="1"/>
  <c r="H28" i="1"/>
  <c r="G28" i="1" s="1"/>
  <c r="H33" i="1"/>
  <c r="G33" i="1" s="1"/>
  <c r="H34" i="1"/>
  <c r="H35" i="1"/>
  <c r="H36" i="1"/>
  <c r="H37" i="1"/>
  <c r="H38" i="1"/>
  <c r="H40" i="1"/>
  <c r="H41" i="1"/>
  <c r="H42" i="1"/>
  <c r="H43" i="1"/>
  <c r="H44" i="1"/>
  <c r="H45" i="1"/>
  <c r="H46" i="1"/>
  <c r="H6" i="1"/>
  <c r="G6" i="1" s="1"/>
  <c r="E6" i="1"/>
  <c r="E7" i="1"/>
  <c r="E8" i="1"/>
  <c r="E9" i="1"/>
  <c r="E10" i="1"/>
  <c r="E11" i="1"/>
  <c r="E12" i="1"/>
  <c r="E13" i="1"/>
  <c r="E14" i="1"/>
  <c r="E15" i="1"/>
  <c r="E16" i="1"/>
  <c r="E17" i="1"/>
  <c r="E18" i="1"/>
  <c r="E19" i="1"/>
  <c r="E20" i="1"/>
  <c r="E21" i="1"/>
  <c r="E22" i="1"/>
  <c r="E23" i="1"/>
  <c r="E24" i="1"/>
  <c r="E25" i="1"/>
  <c r="E27" i="1"/>
  <c r="E28" i="1"/>
  <c r="E33" i="1"/>
  <c r="E34" i="1"/>
  <c r="E35" i="1"/>
  <c r="E36" i="1"/>
  <c r="E37" i="1"/>
  <c r="E38" i="1"/>
  <c r="E40" i="1"/>
  <c r="E41" i="1"/>
  <c r="E42" i="1"/>
  <c r="E43" i="1"/>
  <c r="E44" i="1"/>
  <c r="E45" i="1"/>
  <c r="E46" i="1"/>
  <c r="E47" i="1"/>
  <c r="E49" i="1"/>
  <c r="E50" i="1"/>
  <c r="E51" i="1"/>
  <c r="E52" i="1"/>
  <c r="E48" i="1"/>
  <c r="H48" i="1"/>
  <c r="H49" i="1"/>
  <c r="H50" i="1"/>
  <c r="H51" i="1"/>
  <c r="H52" i="1"/>
  <c r="H47" i="1"/>
  <c r="K49" i="1" l="1"/>
  <c r="K51" i="1"/>
  <c r="K48" i="1"/>
  <c r="K46" i="1"/>
  <c r="K44" i="1"/>
  <c r="K42" i="1"/>
  <c r="K40" i="1"/>
  <c r="D33" i="1"/>
  <c r="K33" i="1" s="1"/>
  <c r="D27" i="1"/>
  <c r="K27" i="1" s="1"/>
  <c r="D24" i="1"/>
  <c r="K24" i="1" s="1"/>
  <c r="D22" i="1"/>
  <c r="K22" i="1" s="1"/>
  <c r="D20" i="1"/>
  <c r="K20" i="1" s="1"/>
  <c r="D18" i="1"/>
  <c r="K18" i="1" s="1"/>
  <c r="D16" i="1"/>
  <c r="K16" i="1" s="1"/>
  <c r="D14" i="1"/>
  <c r="K14" i="1" s="1"/>
  <c r="D12" i="1"/>
  <c r="K12" i="1" s="1"/>
  <c r="D10" i="1"/>
  <c r="K10" i="1" s="1"/>
  <c r="D8" i="1"/>
  <c r="K8" i="1" s="1"/>
  <c r="D6" i="1"/>
  <c r="K6" i="1" s="1"/>
  <c r="D5" i="1"/>
  <c r="K5" i="1" s="1"/>
  <c r="K50" i="1"/>
  <c r="K47" i="1"/>
  <c r="K45" i="1"/>
  <c r="K43" i="1"/>
  <c r="K41" i="1"/>
  <c r="D28" i="1"/>
  <c r="K28" i="1" s="1"/>
  <c r="D25" i="1"/>
  <c r="K25" i="1" s="1"/>
  <c r="D23" i="1"/>
  <c r="K23" i="1" s="1"/>
  <c r="D21" i="1"/>
  <c r="K21" i="1" s="1"/>
  <c r="D19" i="1"/>
  <c r="K19" i="1" s="1"/>
  <c r="D17" i="1"/>
  <c r="K17" i="1" s="1"/>
  <c r="D15" i="1"/>
  <c r="K15" i="1" s="1"/>
  <c r="K13" i="1"/>
  <c r="D11" i="1"/>
  <c r="K11" i="1" s="1"/>
  <c r="D9" i="1"/>
  <c r="K9" i="1" s="1"/>
  <c r="D7" i="1"/>
  <c r="K7" i="1" s="1"/>
</calcChain>
</file>

<file path=xl/sharedStrings.xml><?xml version="1.0" encoding="utf-8"?>
<sst xmlns="http://schemas.openxmlformats.org/spreadsheetml/2006/main" count="143" uniqueCount="141">
  <si>
    <t>Sound Name</t>
  </si>
  <si>
    <t>Sprite Name</t>
  </si>
  <si>
    <t>Begin Time</t>
  </si>
  <si>
    <t>End Time</t>
  </si>
  <si>
    <t>Sound Info</t>
  </si>
  <si>
    <t>Base</t>
  </si>
  <si>
    <t>Silence</t>
  </si>
  <si>
    <t>SND_CoinRush</t>
  </si>
  <si>
    <t>Phrase 001</t>
  </si>
  <si>
    <t>This sound plays when the Spin button is pressed. This sound is also used when the player engages any of the available Autoplay (x) buttons to initiate auto play.</t>
  </si>
  <si>
    <t>SND_Spin</t>
  </si>
  <si>
    <t>Phrase 002</t>
  </si>
  <si>
    <t>This sound must play to accompany the reels spinning in the base game. It has been edited to be around 14 seconds long. It must please be cut off the moment the fifth reel lands. If the server response is longer than 14 seconds before the fifth reel lands then please have the sound restart.</t>
  </si>
  <si>
    <t>SND_ExpWild1</t>
  </si>
  <si>
    <t>Phrase 003</t>
  </si>
  <si>
    <t>Exp Wild 1 sound for base game only.</t>
  </si>
  <si>
    <t>SND_ExpWild2</t>
  </si>
  <si>
    <t>Phrase 004</t>
  </si>
  <si>
    <t>Exp Wild 2 sound for base game only.</t>
  </si>
  <si>
    <t>SND_ExpWild3</t>
  </si>
  <si>
    <t>Phrase 005</t>
  </si>
  <si>
    <t>Exp Wild 3 sound for base game only.</t>
  </si>
  <si>
    <t>SND_FSBackground</t>
  </si>
  <si>
    <t>Phrase 006</t>
  </si>
  <si>
    <t>This sound must loop continuously throughout the FS feature. No other sounds are required to play. It has been edited in such a way that the looping problem will be less noticeable. Stop this sound immediately as the FS Summary screen appears and play summary sound.</t>
  </si>
  <si>
    <t>SND_FSSummary</t>
  </si>
  <si>
    <t>Phrase 007</t>
  </si>
  <si>
    <t>Sound to accompany FS summary screen.</t>
  </si>
  <si>
    <t>SND_Symbol_Spin_Anticipation</t>
  </si>
  <si>
    <t>Phrase 008</t>
  </si>
  <si>
    <r>
      <t>This sound plays once two FS scatter symbols have landed, there is still the possibility of a third FS scatter symbol landing and the reel slowdown occurs. The sound will not continue after the third FS scatter symbol has landed. * This is new to HTML5 standard sounds. It must cut off the SND_Spin sound the moment a 2</t>
    </r>
    <r>
      <rPr>
        <vertAlign val="superscript"/>
        <sz val="8"/>
        <color theme="1"/>
        <rFont val="Calibri"/>
        <family val="2"/>
        <scheme val="minor"/>
      </rPr>
      <t>nd</t>
    </r>
    <r>
      <rPr>
        <sz val="8"/>
        <color theme="1"/>
        <rFont val="Calibri"/>
        <family val="2"/>
        <scheme val="minor"/>
      </rPr>
      <t xml:space="preserve"> scatter lands and there is still potential to trigger.</t>
    </r>
  </si>
  <si>
    <t>SND_GenericButton</t>
  </si>
  <si>
    <t>Phrase 009</t>
  </si>
  <si>
    <t>Plays for any button (select lines, coins/credit ect) except coin rush/spin button.</t>
  </si>
  <si>
    <t>SND_Symbol01 (Wild Logo)</t>
  </si>
  <si>
    <t>Phrase 010</t>
  </si>
  <si>
    <t>This sound plays when 3 or more wild SND_Symbol1 symbols completes a winning combination or when SND_Symbol1 substitutes for any other symbol to complete a winning combination in the base game. Please note: should this wild symbol substitute to complete a 5ofakind win then please play SND_5OfAKind win sound instead. Must not play in FS</t>
  </si>
  <si>
    <t xml:space="preserve">SND_Symbol02 </t>
  </si>
  <si>
    <t>Phrase 011</t>
  </si>
  <si>
    <t>High symbol 1 payout.</t>
  </si>
  <si>
    <t xml:space="preserve">SND_Symbol03 </t>
  </si>
  <si>
    <t>Phrase 012</t>
  </si>
  <si>
    <t>High symbol 2 payout.</t>
  </si>
  <si>
    <t xml:space="preserve">SND_Symbol04 </t>
  </si>
  <si>
    <t>Phrase 013</t>
  </si>
  <si>
    <t>High symbol 3 payout.</t>
  </si>
  <si>
    <t xml:space="preserve">SND_Symbol05 </t>
  </si>
  <si>
    <t>Phrase 014</t>
  </si>
  <si>
    <t>High symbol 4 payout.</t>
  </si>
  <si>
    <t>SND_Symbol11_Trigger_Contract</t>
  </si>
  <si>
    <t>Phrase 015</t>
  </si>
  <si>
    <t>Contract Bonus triggering sound to play when conditions have been met to accompany trigger animation.</t>
  </si>
  <si>
    <t>SND_Symbol12_Trigger_Insignia</t>
  </si>
  <si>
    <t>Insignia Bonus triggering sound to play when conditions have been met to accompany trigger animation.</t>
  </si>
  <si>
    <t>SND_Symbol13_Trigger_FreeSpins</t>
  </si>
  <si>
    <t>Phrase 016</t>
  </si>
  <si>
    <t>Free Spin triggering sound to play when conditions have been met to accompany trigger animation.</t>
  </si>
  <si>
    <t>SND_TopWin</t>
  </si>
  <si>
    <t>Phrase 017</t>
  </si>
  <si>
    <t>This sound loops while the big win countup is counting up. Must not play in FS on Top Win please. The sound is pretty long as a one shot sample. If the sound ends before count up is complete please have it set to restart until graphical count up does complete.</t>
  </si>
  <si>
    <t>SND_TopWinEnd</t>
  </si>
  <si>
    <t>Phrase 018</t>
  </si>
  <si>
    <t>To accompany the end of a TopWin count up.</t>
  </si>
  <si>
    <t>SND_Win</t>
  </si>
  <si>
    <t>Phrase 019</t>
  </si>
  <si>
    <t>Low end symbol win sound.</t>
  </si>
  <si>
    <t>Insignia Bonus</t>
  </si>
  <si>
    <t>SND_Insignia_Bonus_Background</t>
  </si>
  <si>
    <t>Phrase 020</t>
  </si>
  <si>
    <t>This looping ambient must start playing directly after the Insignia trigger sound has played and continue to play until the player makes a selection at which point it must be cut off.</t>
  </si>
  <si>
    <t>SND_Insignia_Bonus_Select_Win</t>
  </si>
  <si>
    <t>Phrase 021</t>
  </si>
  <si>
    <t>Selection/Win sound</t>
  </si>
  <si>
    <t>Contract Bonus</t>
  </si>
  <si>
    <t>SND_Choose_Entry_ADV</t>
  </si>
  <si>
    <t>Phrase 022</t>
  </si>
  <si>
    <t>ADV sound that plays upon arriving in the Contract bonus and presented with the five targets. Allow the sound to play but if player makes selection before sound ends then cut the sound at that point to allow next sound to play.</t>
  </si>
  <si>
    <t>SND_Choose_DMStats_ADV</t>
  </si>
  <si>
    <t>Phrase 023</t>
  </si>
  <si>
    <t>To play if player makes Daniel Morris selection and the ‘confirm target’ button is presented. Allow sound to play but have it be interrupted should player hit ‘confirm target’ before the dialogue is over.</t>
  </si>
  <si>
    <t>SND_Choose_JCStats_ADV</t>
  </si>
  <si>
    <t>Phrase 024</t>
  </si>
  <si>
    <t>To play if player makes Joseph Clarence selection and the ‘confirm target’ button is presented. Allow sound to play but have it be interrupted should player hit ‘confirm target’ before the dialogue is over.</t>
  </si>
  <si>
    <t>SND_Choose_MPStats_ADV</t>
  </si>
  <si>
    <t>Phrase 025</t>
  </si>
  <si>
    <t>To play if player makes Mark Purayah II selection and the ‘confirm target’ button is presented. Allow sound to play but have it be interrupted should player hit ‘confirm target’ before the dialogue is over.</t>
  </si>
  <si>
    <t>SND_Choose_SAKStats_ADV</t>
  </si>
  <si>
    <t>Phrase 026</t>
  </si>
  <si>
    <t>To play if player makes Sheik AL-Khalifa selection and the ‘confirm target’ button is presented. Allow sound to play but have it be interrupted should player hit ‘confirm target’ before the dialogue is over.</t>
  </si>
  <si>
    <t>SND_Choose_SMStats_ADV</t>
  </si>
  <si>
    <t>Phrase 027</t>
  </si>
  <si>
    <t>To play if player makes Skip Muldoon selection and the ‘confirm target’ button is presented. Allow sound to play but have it be interrupted should player hit ‘confirm target’ before the dialogue is over.</t>
  </si>
  <si>
    <t>SND_Confirm_Target</t>
  </si>
  <si>
    <t>Phrase 028</t>
  </si>
  <si>
    <t>Sound to accompany ‘confirm target’ button.</t>
  </si>
  <si>
    <t>SND_Contract_Select_Weapon_ADV</t>
  </si>
  <si>
    <t>Phrase 029</t>
  </si>
  <si>
    <t>To play immediately after player has confirmed his target and hit confirm target, when presented with the available weapons screen. Allow sound to play but be interrupted should the player hit ‘execute’ before dialogue is complete.</t>
  </si>
  <si>
    <t>SND_Contract_Execute_ADV</t>
  </si>
  <si>
    <t>Phrase 030</t>
  </si>
  <si>
    <t>To play immediately after player has selected his weapon when presented with the ‘execute’ screen. Allow sound to play but be interrupted should the player hit ‘execute’ before dialogue is complete.</t>
  </si>
  <si>
    <t>SND_Confirm_Execute</t>
  </si>
  <si>
    <t>Phrase 031</t>
  </si>
  <si>
    <t>Sound to accompany ‘execute’ button.</t>
  </si>
  <si>
    <t>SND_Contract_MultiplierSpin</t>
  </si>
  <si>
    <t>Phrase 032</t>
  </si>
  <si>
    <t>This sound must play for the duration of the multiplier rolling up and down animation until it stops.</t>
  </si>
  <si>
    <t>SND_Contract_ExecuteSummary</t>
  </si>
  <si>
    <t>Phrase 033</t>
  </si>
  <si>
    <t>Begins the moment the multiplier is determined to accompany the newspaper/headline animation sequence.</t>
  </si>
  <si>
    <t>SND_Contract_Execute01</t>
  </si>
  <si>
    <t>Phrase 034</t>
  </si>
  <si>
    <t>Multiple rounds execute sound.</t>
  </si>
  <si>
    <t>SND_Contract_Execute02</t>
  </si>
  <si>
    <t>Phrase 035</t>
  </si>
  <si>
    <t>Single shot execute sound.</t>
  </si>
  <si>
    <t>SND_Contract_Execute03</t>
  </si>
  <si>
    <t>Phrase 036</t>
  </si>
  <si>
    <t>Poison execute sound.</t>
  </si>
  <si>
    <t>SND_Contract_Execute04</t>
  </si>
  <si>
    <t>Phrase 037</t>
  </si>
  <si>
    <t>Razor wire execute sound.</t>
  </si>
  <si>
    <t>SND_Contract_Execute05</t>
  </si>
  <si>
    <t>Phrase 038</t>
  </si>
  <si>
    <t>Knife execute sound.</t>
  </si>
  <si>
    <t>SND_Contract_Final_Summary</t>
  </si>
  <si>
    <t>Phrase 039</t>
  </si>
  <si>
    <t>Music summary for the end of the Contract summary.</t>
  </si>
  <si>
    <t>HTML5 Config</t>
  </si>
  <si>
    <t>SND_Choose_TargetTotal</t>
  </si>
  <si>
    <t>SND_Insignia_Countup_Target</t>
  </si>
  <si>
    <t>SND_Insignia_Summary</t>
  </si>
  <si>
    <t>SND_Insignia_Win</t>
  </si>
  <si>
    <t xml:space="preserve">Sound for total number under target at the end of the target countup. </t>
  </si>
  <si>
    <t>This looping sound plays when amounts won inside the insignia bonus count up.</t>
  </si>
  <si>
    <t xml:space="preserve">Plays for Summary screen after On-screen bonus is complete. </t>
  </si>
  <si>
    <t xml:space="preserve">Player wins an amount. </t>
  </si>
  <si>
    <t>Phrase 040</t>
  </si>
  <si>
    <t>Phrase 041</t>
  </si>
  <si>
    <t>Phrase 042</t>
  </si>
  <si>
    <t>Phrase 043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</si>
</sst>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h:mm:ss;@"/>
  </numFmts>
  <fonts count="7" x14ac:knownFonts="1">
    <font>
      <sz val="11"/>
      <color theme="1"/>
      <name val="Calibri"/>
      <family val="2"/>
      <scheme val="minor"/>
    </font>
    <font>
      <b/>
      <sz val="11"/>
      <color rgb="FFC00000"/>
      <name val="Calibri"/>
      <family val="2"/>
      <scheme val="minor"/>
    </font>
    <font>
      <b/>
      <sz val="10"/>
      <color theme="1"/>
      <name val="Calibri"/>
      <family val="2"/>
      <scheme val="minor"/>
    </font>
    <font>
      <sz val="8"/>
      <color theme="1"/>
      <name val="Calibri"/>
      <family val="2"/>
      <scheme val="minor"/>
    </font>
    <font>
      <vertAlign val="superscript"/>
      <sz val="8"/>
      <color theme="1"/>
      <name val="Calibri"/>
      <family val="2"/>
      <scheme val="minor"/>
    </font>
    <font>
      <sz val="11"/>
      <name val="Calibri"/>
      <family val="2"/>
    </font>
    <font>
      <sz val="8"/>
      <name val="Calibri"/>
      <family val="2"/>
    </font>
  </fonts>
  <fills count="4">
    <fill>
      <patternFill patternType="none"/>
    </fill>
    <fill>
      <patternFill patternType="gray125"/>
    </fill>
    <fill>
      <patternFill patternType="solid">
        <fgColor rgb="FFF2DBDB"/>
        <bgColor indexed="64"/>
      </patternFill>
    </fill>
    <fill>
      <patternFill patternType="solid">
        <fgColor rgb="FFD9D9D9"/>
        <bgColor indexed="64"/>
      </patternFill>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2" fillId="3" borderId="2" xfId="0" applyFont="1" applyFill="1" applyBorder="1" applyAlignment="1">
      <alignment vertical="center" wrapText="1"/>
    </xf>
    <xf numFmtId="0" fontId="3" fillId="3" borderId="3"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0" fillId="3" borderId="3" xfId="0" applyFill="1" applyBorder="1" applyAlignment="1">
      <alignment horizontal="center" vertical="center" wrapText="1"/>
    </xf>
    <xf numFmtId="164" fontId="0" fillId="0" borderId="3" xfId="0" applyNumberFormat="1" applyBorder="1" applyAlignment="1">
      <alignment horizontal="center" vertical="center" wrapText="1"/>
    </xf>
    <xf numFmtId="164" fontId="0" fillId="3" borderId="3" xfId="0" applyNumberForma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164" fontId="0" fillId="0" borderId="1" xfId="0" applyNumberFormat="1" applyBorder="1" applyAlignment="1">
      <alignment horizontal="center" vertical="center" wrapText="1"/>
    </xf>
    <xf numFmtId="165" fontId="0" fillId="0" borderId="4" xfId="0" applyNumberFormat="1" applyBorder="1"/>
    <xf numFmtId="0" fontId="3" fillId="3" borderId="4" xfId="0" applyFont="1" applyFill="1" applyBorder="1" applyAlignment="1">
      <alignment vertical="center" wrapText="1"/>
    </xf>
    <xf numFmtId="164" fontId="0" fillId="3" borderId="3" xfId="0" applyNumberFormat="1" applyFont="1" applyFill="1" applyBorder="1" applyAlignment="1">
      <alignment horizontal="center" vertical="center" wrapText="1"/>
    </xf>
    <xf numFmtId="164" fontId="0" fillId="0" borderId="1"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0" fontId="0" fillId="0" borderId="0" xfId="0" applyFont="1" applyAlignment="1">
      <alignment horizontal="center" vertical="center"/>
    </xf>
    <xf numFmtId="0" fontId="0" fillId="3" borderId="3" xfId="0" applyFont="1" applyFill="1" applyBorder="1" applyAlignment="1">
      <alignment horizontal="center" vertical="center" wrapText="1"/>
    </xf>
    <xf numFmtId="164" fontId="3" fillId="0" borderId="3" xfId="0" applyNumberFormat="1" applyFont="1" applyBorder="1" applyAlignment="1">
      <alignment vertical="center" wrapText="1"/>
    </xf>
    <xf numFmtId="0" fontId="5"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164" fontId="0" fillId="0" borderId="7" xfId="0" applyNumberFormat="1" applyFont="1" applyBorder="1" applyAlignment="1">
      <alignment horizontal="center" vertical="center" wrapText="1"/>
    </xf>
    <xf numFmtId="164" fontId="0" fillId="0" borderId="7" xfId="0" applyNumberFormat="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2"/>
  <sheetViews>
    <sheetView tabSelected="1" topLeftCell="A31" zoomScale="85" zoomScaleNormal="85" workbookViewId="0">
      <selection activeCell="D39" sqref="D39"/>
    </sheetView>
  </sheetViews>
  <sheetFormatPr defaultRowHeight="15" x14ac:dyDescent="0.25"/>
  <cols>
    <col min="2" max="2" width="24.140625" customWidth="1"/>
    <col min="3" max="4" width="11.7109375" customWidth="1"/>
    <col min="5" max="5" width="11.7109375" style="17" hidden="1" customWidth="1"/>
    <col min="6" max="6" width="11.5703125" style="8" hidden="1" customWidth="1"/>
    <col min="7" max="7" width="11.5703125" style="8" customWidth="1"/>
    <col min="8" max="8" width="11.5703125" style="17" hidden="1" customWidth="1"/>
    <col min="9" max="9" width="10.7109375" style="8" hidden="1" customWidth="1"/>
    <col min="10" max="10" width="32.85546875" customWidth="1"/>
    <col min="11" max="11" width="81.7109375" customWidth="1"/>
  </cols>
  <sheetData>
    <row r="1" spans="2:11" ht="15.75" thickBot="1" x14ac:dyDescent="0.3"/>
    <row r="2" spans="2:11" x14ac:dyDescent="0.25">
      <c r="B2" s="27" t="s">
        <v>0</v>
      </c>
      <c r="C2" s="27" t="s">
        <v>1</v>
      </c>
      <c r="D2" s="29" t="s">
        <v>2</v>
      </c>
      <c r="G2" s="29" t="s">
        <v>3</v>
      </c>
      <c r="J2" s="27" t="s">
        <v>4</v>
      </c>
      <c r="K2" s="27" t="s">
        <v>128</v>
      </c>
    </row>
    <row r="3" spans="2:11" ht="15.75" thickBot="1" x14ac:dyDescent="0.3">
      <c r="B3" s="28"/>
      <c r="C3" s="28"/>
      <c r="D3" s="30"/>
      <c r="G3" s="30"/>
      <c r="J3" s="28"/>
      <c r="K3" s="28"/>
    </row>
    <row r="4" spans="2:11" ht="65.25" customHeight="1" thickBot="1" x14ac:dyDescent="0.3">
      <c r="B4" s="1" t="s">
        <v>5</v>
      </c>
      <c r="C4" s="2"/>
      <c r="D4" s="2"/>
      <c r="E4" s="18"/>
      <c r="F4" s="5"/>
      <c r="G4" s="5"/>
      <c r="H4" s="18"/>
      <c r="I4" s="5"/>
      <c r="J4" s="2"/>
      <c r="K4" s="2"/>
    </row>
    <row r="5" spans="2:11" ht="15.75" customHeight="1" thickBot="1" x14ac:dyDescent="0.3">
      <c r="B5" s="3" t="s">
        <v>6</v>
      </c>
      <c r="C5" s="4"/>
      <c r="D5" s="19">
        <f>E5</f>
        <v>0</v>
      </c>
      <c r="E5" s="16">
        <f>F5</f>
        <v>0</v>
      </c>
      <c r="F5" s="6">
        <v>0</v>
      </c>
      <c r="G5" s="6">
        <f>H5</f>
        <v>1</v>
      </c>
      <c r="H5" s="16">
        <f>I5</f>
        <v>1</v>
      </c>
      <c r="I5" s="6">
        <v>1</v>
      </c>
      <c r="J5" s="4" t="s">
        <v>6</v>
      </c>
      <c r="K5" s="12" t="str">
        <f>""""&amp;B5&amp;""": { ""start"": "&amp;TEXT(D5,"##0.000")&amp;", ""end"": " &amp;TEXT(G5,"##0.000")&amp; ", ""loop"": false},"</f>
        <v>"Silence": { "start": 0.000, "end": 1.000, "loop": false},</v>
      </c>
    </row>
    <row r="6" spans="2:11" ht="49.5" customHeight="1" thickBot="1" x14ac:dyDescent="0.3">
      <c r="B6" s="3" t="s">
        <v>7</v>
      </c>
      <c r="C6" s="4" t="s">
        <v>8</v>
      </c>
      <c r="D6" s="19">
        <f t="shared" ref="D6:D25" si="0">E6</f>
        <v>1</v>
      </c>
      <c r="E6" s="16">
        <f t="shared" ref="E6:E46" si="1">F6</f>
        <v>1</v>
      </c>
      <c r="F6" s="6">
        <v>1</v>
      </c>
      <c r="G6" s="6">
        <f t="shared" ref="G6:G25" si="2">H6</f>
        <v>1.3420000000000001</v>
      </c>
      <c r="H6" s="16">
        <f>I6</f>
        <v>1.3420000000000001</v>
      </c>
      <c r="I6" s="6">
        <v>1.3420000000000001</v>
      </c>
      <c r="J6" s="4" t="s">
        <v>9</v>
      </c>
      <c r="K6" s="12" t="str">
        <f t="shared" ref="K6:K51" si="3">""""&amp;B6&amp;""": { ""start"": "&amp;TEXT(D6,"##0.000")&amp;", ""end"": " &amp;TEXT(G6,"##0.000")&amp; ", ""loop"": false},"</f>
        <v>"SND_CoinRush": { "start": 1.000, "end": 1.342, "loop": false},</v>
      </c>
    </row>
    <row r="7" spans="2:11" ht="83.25" customHeight="1" thickBot="1" x14ac:dyDescent="0.3">
      <c r="B7" s="3" t="s">
        <v>10</v>
      </c>
      <c r="C7" s="4" t="s">
        <v>11</v>
      </c>
      <c r="D7" s="19">
        <f t="shared" si="0"/>
        <v>3</v>
      </c>
      <c r="E7" s="16">
        <f t="shared" si="1"/>
        <v>3</v>
      </c>
      <c r="F7" s="6">
        <v>3</v>
      </c>
      <c r="G7" s="6">
        <f t="shared" si="2"/>
        <v>18.117000000000001</v>
      </c>
      <c r="H7" s="16">
        <f t="shared" ref="H7:H46" si="4">I7</f>
        <v>18.117000000000001</v>
      </c>
      <c r="I7" s="6">
        <v>18.117000000000001</v>
      </c>
      <c r="J7" s="4" t="s">
        <v>12</v>
      </c>
      <c r="K7" s="12" t="str">
        <f t="shared" si="3"/>
        <v>"SND_Spin": { "start": 3.000, "end": 18.117, "loop": false},</v>
      </c>
    </row>
    <row r="8" spans="2:11" ht="16.5" customHeight="1" thickBot="1" x14ac:dyDescent="0.3">
      <c r="B8" s="3" t="s">
        <v>13</v>
      </c>
      <c r="C8" s="4" t="s">
        <v>14</v>
      </c>
      <c r="D8" s="19">
        <f t="shared" si="0"/>
        <v>19</v>
      </c>
      <c r="E8" s="16">
        <f t="shared" si="1"/>
        <v>19</v>
      </c>
      <c r="F8" s="6">
        <v>19</v>
      </c>
      <c r="G8" s="6">
        <f t="shared" si="2"/>
        <v>33.6</v>
      </c>
      <c r="H8" s="16">
        <f t="shared" si="4"/>
        <v>33.6</v>
      </c>
      <c r="I8" s="6">
        <v>33.6</v>
      </c>
      <c r="J8" s="4" t="s">
        <v>15</v>
      </c>
      <c r="K8" s="12" t="str">
        <f t="shared" si="3"/>
        <v>"SND_ExpWild1": { "start": 19.000, "end": 33.600, "loop": false},</v>
      </c>
    </row>
    <row r="9" spans="2:11" ht="16.5" customHeight="1" thickBot="1" x14ac:dyDescent="0.3">
      <c r="B9" s="3" t="s">
        <v>16</v>
      </c>
      <c r="C9" s="4" t="s">
        <v>17</v>
      </c>
      <c r="D9" s="19">
        <f t="shared" si="0"/>
        <v>34.5</v>
      </c>
      <c r="E9" s="16">
        <f t="shared" si="1"/>
        <v>34.5</v>
      </c>
      <c r="F9" s="6">
        <v>34.5</v>
      </c>
      <c r="G9" s="6">
        <f t="shared" si="2"/>
        <v>49.076000000000001</v>
      </c>
      <c r="H9" s="16">
        <f t="shared" si="4"/>
        <v>49.076000000000001</v>
      </c>
      <c r="I9" s="6">
        <v>49.076000000000001</v>
      </c>
      <c r="J9" s="4" t="s">
        <v>18</v>
      </c>
      <c r="K9" s="12" t="str">
        <f t="shared" si="3"/>
        <v>"SND_ExpWild2": { "start": 34.500, "end": 49.076, "loop": false},</v>
      </c>
    </row>
    <row r="10" spans="2:11" ht="16.5" customHeight="1" thickBot="1" x14ac:dyDescent="0.3">
      <c r="B10" s="3" t="s">
        <v>19</v>
      </c>
      <c r="C10" s="4" t="s">
        <v>20</v>
      </c>
      <c r="D10" s="19">
        <f t="shared" si="0"/>
        <v>50</v>
      </c>
      <c r="E10" s="16">
        <f t="shared" si="1"/>
        <v>50</v>
      </c>
      <c r="F10" s="6">
        <v>50</v>
      </c>
      <c r="G10" s="6">
        <f t="shared" si="2"/>
        <v>63.082000000000001</v>
      </c>
      <c r="H10" s="16">
        <f t="shared" si="4"/>
        <v>63.082000000000001</v>
      </c>
      <c r="I10" s="6">
        <v>63.082000000000001</v>
      </c>
      <c r="J10" s="4" t="s">
        <v>21</v>
      </c>
      <c r="K10" s="12" t="str">
        <f t="shared" si="3"/>
        <v>"SND_ExpWild3": { "start": 50.000, "end": 63.082, "loop": false},</v>
      </c>
    </row>
    <row r="11" spans="2:11" ht="96" customHeight="1" thickBot="1" x14ac:dyDescent="0.3">
      <c r="B11" s="3" t="s">
        <v>22</v>
      </c>
      <c r="C11" s="4" t="s">
        <v>23</v>
      </c>
      <c r="D11" s="19">
        <f t="shared" si="0"/>
        <v>64</v>
      </c>
      <c r="E11" s="16">
        <f t="shared" si="1"/>
        <v>64</v>
      </c>
      <c r="F11" s="6">
        <v>64</v>
      </c>
      <c r="G11" s="6">
        <f t="shared" si="2"/>
        <v>93.435000000000002</v>
      </c>
      <c r="H11" s="16">
        <f t="shared" si="4"/>
        <v>93.435000000000002</v>
      </c>
      <c r="I11" s="6">
        <v>93.435000000000002</v>
      </c>
      <c r="J11" s="4" t="s">
        <v>24</v>
      </c>
      <c r="K11" s="12" t="str">
        <f t="shared" si="3"/>
        <v>"SND_FSBackground": { "start": 64.000, "end": 93.435, "loop": false},</v>
      </c>
    </row>
    <row r="12" spans="2:11" ht="21" customHeight="1" thickBot="1" x14ac:dyDescent="0.3">
      <c r="B12" s="3" t="s">
        <v>25</v>
      </c>
      <c r="C12" s="4" t="s">
        <v>26</v>
      </c>
      <c r="D12" s="19">
        <f t="shared" si="0"/>
        <v>94.5</v>
      </c>
      <c r="E12" s="16">
        <f t="shared" si="1"/>
        <v>94.5</v>
      </c>
      <c r="F12" s="6">
        <v>94.5</v>
      </c>
      <c r="G12" s="6">
        <f t="shared" si="2"/>
        <v>101.5</v>
      </c>
      <c r="H12" s="16">
        <f t="shared" si="4"/>
        <v>101.5</v>
      </c>
      <c r="I12" s="6">
        <v>101.5</v>
      </c>
      <c r="J12" s="4" t="s">
        <v>27</v>
      </c>
      <c r="K12" s="12" t="str">
        <f t="shared" si="3"/>
        <v>"SND_FSSummary": { "start": 94.500, "end": 101.500, "loop": false},</v>
      </c>
    </row>
    <row r="13" spans="2:11" ht="108.75" customHeight="1" thickBot="1" x14ac:dyDescent="0.3">
      <c r="B13" s="3" t="s">
        <v>28</v>
      </c>
      <c r="C13" s="4" t="s">
        <v>29</v>
      </c>
      <c r="D13" s="19">
        <v>462.5</v>
      </c>
      <c r="E13" s="16">
        <f t="shared" si="1"/>
        <v>103</v>
      </c>
      <c r="F13" s="6">
        <v>103</v>
      </c>
      <c r="G13" s="6">
        <v>468.86099999999999</v>
      </c>
      <c r="H13" s="16">
        <f t="shared" si="4"/>
        <v>106.6</v>
      </c>
      <c r="I13" s="6">
        <v>106.6</v>
      </c>
      <c r="J13" s="4" t="s">
        <v>30</v>
      </c>
      <c r="K13" s="12" t="str">
        <f t="shared" si="3"/>
        <v>"SND_Symbol_Spin_Anticipation": { "start": 462.500, "end": 468.861, "loop": false},</v>
      </c>
    </row>
    <row r="14" spans="2:11" ht="35.25" customHeight="1" thickBot="1" x14ac:dyDescent="0.3">
      <c r="B14" s="3" t="s">
        <v>31</v>
      </c>
      <c r="C14" s="4" t="s">
        <v>32</v>
      </c>
      <c r="D14" s="19">
        <f t="shared" si="0"/>
        <v>108</v>
      </c>
      <c r="E14" s="16">
        <f t="shared" si="1"/>
        <v>108</v>
      </c>
      <c r="F14" s="6">
        <v>108</v>
      </c>
      <c r="G14" s="6">
        <f t="shared" si="2"/>
        <v>108.45399999999999</v>
      </c>
      <c r="H14" s="16">
        <f t="shared" si="4"/>
        <v>108.45399999999999</v>
      </c>
      <c r="I14" s="6">
        <v>108.45399999999999</v>
      </c>
      <c r="J14" s="4" t="s">
        <v>33</v>
      </c>
      <c r="K14" s="12" t="str">
        <f t="shared" si="3"/>
        <v>"SND_GenericButton": { "start": 108.000, "end": 108.454, "loop": false},</v>
      </c>
    </row>
    <row r="15" spans="2:11" ht="107.25" customHeight="1" thickBot="1" x14ac:dyDescent="0.3">
      <c r="B15" s="3" t="s">
        <v>34</v>
      </c>
      <c r="C15" s="4" t="s">
        <v>35</v>
      </c>
      <c r="D15" s="19">
        <f t="shared" si="0"/>
        <v>109.5</v>
      </c>
      <c r="E15" s="16">
        <f t="shared" si="1"/>
        <v>109.5</v>
      </c>
      <c r="F15" s="6">
        <v>109.5</v>
      </c>
      <c r="G15" s="6">
        <f t="shared" si="2"/>
        <v>117.40600000000001</v>
      </c>
      <c r="H15" s="16">
        <f t="shared" si="4"/>
        <v>117.40600000000001</v>
      </c>
      <c r="I15" s="6">
        <v>117.40600000000001</v>
      </c>
      <c r="J15" s="4" t="s">
        <v>36</v>
      </c>
      <c r="K15" s="12" t="str">
        <f t="shared" si="3"/>
        <v>"SND_Symbol01 (Wild Logo)": { "start": 109.500, "end": 117.406, "loop": false},</v>
      </c>
    </row>
    <row r="16" spans="2:11" ht="19.5" customHeight="1" thickBot="1" x14ac:dyDescent="0.3">
      <c r="B16" s="3" t="s">
        <v>37</v>
      </c>
      <c r="C16" s="4" t="s">
        <v>38</v>
      </c>
      <c r="D16" s="19">
        <f t="shared" si="0"/>
        <v>118.5</v>
      </c>
      <c r="E16" s="16">
        <f t="shared" si="1"/>
        <v>118.5</v>
      </c>
      <c r="F16" s="6">
        <v>118.5</v>
      </c>
      <c r="G16" s="6">
        <f t="shared" si="2"/>
        <v>125</v>
      </c>
      <c r="H16" s="16">
        <f t="shared" si="4"/>
        <v>125</v>
      </c>
      <c r="I16" s="6">
        <v>125</v>
      </c>
      <c r="J16" s="4" t="s">
        <v>39</v>
      </c>
      <c r="K16" s="12" t="str">
        <f t="shared" si="3"/>
        <v>"SND_Symbol02 ": { "start": 118.500, "end": 125.000, "loop": false},</v>
      </c>
    </row>
    <row r="17" spans="2:11" ht="19.5" customHeight="1" thickBot="1" x14ac:dyDescent="0.3">
      <c r="B17" s="3" t="s">
        <v>40</v>
      </c>
      <c r="C17" s="4" t="s">
        <v>41</v>
      </c>
      <c r="D17" s="19">
        <f t="shared" si="0"/>
        <v>126</v>
      </c>
      <c r="E17" s="16">
        <f t="shared" si="1"/>
        <v>126</v>
      </c>
      <c r="F17" s="6">
        <v>126</v>
      </c>
      <c r="G17" s="6">
        <f t="shared" si="2"/>
        <v>130</v>
      </c>
      <c r="H17" s="16">
        <f t="shared" si="4"/>
        <v>130</v>
      </c>
      <c r="I17" s="6">
        <v>130</v>
      </c>
      <c r="J17" s="4" t="s">
        <v>42</v>
      </c>
      <c r="K17" s="12" t="str">
        <f t="shared" si="3"/>
        <v>"SND_Symbol03 ": { "start": 126.000, "end": 130.000, "loop": false},</v>
      </c>
    </row>
    <row r="18" spans="2:11" ht="19.5" customHeight="1" thickBot="1" x14ac:dyDescent="0.3">
      <c r="B18" s="3" t="s">
        <v>43</v>
      </c>
      <c r="C18" s="4" t="s">
        <v>44</v>
      </c>
      <c r="D18" s="19">
        <f t="shared" si="0"/>
        <v>131</v>
      </c>
      <c r="E18" s="16">
        <f t="shared" si="1"/>
        <v>131</v>
      </c>
      <c r="F18" s="6">
        <v>131</v>
      </c>
      <c r="G18" s="6">
        <f t="shared" si="2"/>
        <v>139</v>
      </c>
      <c r="H18" s="16">
        <f t="shared" si="4"/>
        <v>139</v>
      </c>
      <c r="I18" s="6">
        <v>139</v>
      </c>
      <c r="J18" s="4" t="s">
        <v>45</v>
      </c>
      <c r="K18" s="12" t="str">
        <f t="shared" si="3"/>
        <v>"SND_Symbol04 ": { "start": 131.000, "end": 139.000, "loop": false},</v>
      </c>
    </row>
    <row r="19" spans="2:11" ht="19.5" customHeight="1" thickBot="1" x14ac:dyDescent="0.3">
      <c r="B19" s="3" t="s">
        <v>46</v>
      </c>
      <c r="C19" s="4" t="s">
        <v>47</v>
      </c>
      <c r="D19" s="19">
        <f t="shared" si="0"/>
        <v>140</v>
      </c>
      <c r="E19" s="16">
        <f t="shared" si="1"/>
        <v>140</v>
      </c>
      <c r="F19" s="6">
        <v>140</v>
      </c>
      <c r="G19" s="6">
        <f t="shared" si="2"/>
        <v>147</v>
      </c>
      <c r="H19" s="16">
        <f t="shared" si="4"/>
        <v>147</v>
      </c>
      <c r="I19" s="6">
        <v>147</v>
      </c>
      <c r="J19" s="4" t="s">
        <v>48</v>
      </c>
      <c r="K19" s="12" t="str">
        <f t="shared" si="3"/>
        <v>"SND_Symbol05 ": { "start": 140.000, "end": 147.000, "loop": false},</v>
      </c>
    </row>
    <row r="20" spans="2:11" ht="40.5" customHeight="1" thickBot="1" x14ac:dyDescent="0.3">
      <c r="B20" s="3" t="s">
        <v>49</v>
      </c>
      <c r="C20" s="4" t="s">
        <v>50</v>
      </c>
      <c r="D20" s="19">
        <f t="shared" si="0"/>
        <v>148</v>
      </c>
      <c r="E20" s="16">
        <f t="shared" si="1"/>
        <v>148</v>
      </c>
      <c r="F20" s="6">
        <v>148</v>
      </c>
      <c r="G20" s="6">
        <f t="shared" si="2"/>
        <v>151.316</v>
      </c>
      <c r="H20" s="16">
        <f t="shared" si="4"/>
        <v>151.316</v>
      </c>
      <c r="I20" s="6">
        <v>151.316</v>
      </c>
      <c r="J20" s="4" t="s">
        <v>51</v>
      </c>
      <c r="K20" s="12" t="str">
        <f t="shared" si="3"/>
        <v>"SND_Symbol11_Trigger_Contract": { "start": 148.000, "end": 151.316, "loop": false},</v>
      </c>
    </row>
    <row r="21" spans="2:11" ht="42" customHeight="1" thickBot="1" x14ac:dyDescent="0.3">
      <c r="B21" s="3" t="s">
        <v>52</v>
      </c>
      <c r="C21" s="4"/>
      <c r="D21" s="19">
        <f t="shared" si="0"/>
        <v>152.5</v>
      </c>
      <c r="E21" s="16">
        <f t="shared" si="1"/>
        <v>152.5</v>
      </c>
      <c r="F21" s="6">
        <v>152.5</v>
      </c>
      <c r="G21" s="6">
        <f t="shared" si="2"/>
        <v>155.5</v>
      </c>
      <c r="H21" s="16">
        <f t="shared" si="4"/>
        <v>155.5</v>
      </c>
      <c r="I21" s="6">
        <v>155.5</v>
      </c>
      <c r="J21" s="4" t="s">
        <v>53</v>
      </c>
      <c r="K21" s="12" t="str">
        <f t="shared" si="3"/>
        <v>"SND_Symbol12_Trigger_Insignia": { "start": 152.500, "end": 155.500, "loop": false},</v>
      </c>
    </row>
    <row r="22" spans="2:11" ht="36" customHeight="1" thickBot="1" x14ac:dyDescent="0.3">
      <c r="B22" s="3" t="s">
        <v>54</v>
      </c>
      <c r="C22" s="4" t="s">
        <v>55</v>
      </c>
      <c r="D22" s="19">
        <f t="shared" si="0"/>
        <v>156.5</v>
      </c>
      <c r="E22" s="16">
        <f t="shared" si="1"/>
        <v>156.5</v>
      </c>
      <c r="F22" s="6">
        <v>156.5</v>
      </c>
      <c r="G22" s="6">
        <f t="shared" si="2"/>
        <v>163</v>
      </c>
      <c r="H22" s="16">
        <f t="shared" si="4"/>
        <v>163</v>
      </c>
      <c r="I22" s="6">
        <v>163</v>
      </c>
      <c r="J22" s="4" t="s">
        <v>56</v>
      </c>
      <c r="K22" s="12" t="str">
        <f t="shared" si="3"/>
        <v>"SND_Symbol13_Trigger_FreeSpins": { "start": 156.500, "end": 163.000, "loop": false},</v>
      </c>
    </row>
    <row r="23" spans="2:11" ht="75" customHeight="1" thickBot="1" x14ac:dyDescent="0.3">
      <c r="B23" s="3" t="s">
        <v>57</v>
      </c>
      <c r="C23" s="4" t="s">
        <v>58</v>
      </c>
      <c r="D23" s="19">
        <f t="shared" si="0"/>
        <v>164</v>
      </c>
      <c r="E23" s="16">
        <f t="shared" si="1"/>
        <v>164</v>
      </c>
      <c r="F23" s="6">
        <v>164</v>
      </c>
      <c r="G23" s="6">
        <f t="shared" si="2"/>
        <v>187.23599999999999</v>
      </c>
      <c r="H23" s="16">
        <f t="shared" si="4"/>
        <v>187.23599999999999</v>
      </c>
      <c r="I23" s="6">
        <v>187.23599999999999</v>
      </c>
      <c r="J23" s="4" t="s">
        <v>59</v>
      </c>
      <c r="K23" s="12" t="str">
        <f t="shared" si="3"/>
        <v>"SND_TopWin": { "start": 164.000, "end": 187.236, "loop": false},</v>
      </c>
    </row>
    <row r="24" spans="2:11" ht="14.25" customHeight="1" thickBot="1" x14ac:dyDescent="0.3">
      <c r="B24" s="3" t="s">
        <v>60</v>
      </c>
      <c r="C24" s="4" t="s">
        <v>61</v>
      </c>
      <c r="D24" s="19">
        <f t="shared" si="0"/>
        <v>188.5</v>
      </c>
      <c r="E24" s="16">
        <f t="shared" si="1"/>
        <v>188.5</v>
      </c>
      <c r="F24" s="6">
        <v>188.5</v>
      </c>
      <c r="G24" s="6">
        <f t="shared" si="2"/>
        <v>190.22399999999999</v>
      </c>
      <c r="H24" s="16">
        <f t="shared" si="4"/>
        <v>190.22399999999999</v>
      </c>
      <c r="I24" s="6">
        <v>190.22399999999999</v>
      </c>
      <c r="J24" s="4" t="s">
        <v>62</v>
      </c>
      <c r="K24" s="12" t="str">
        <f t="shared" si="3"/>
        <v>"SND_TopWinEnd": { "start": 188.500, "end": 190.224, "loop": false},</v>
      </c>
    </row>
    <row r="25" spans="2:11" ht="17.25" customHeight="1" thickBot="1" x14ac:dyDescent="0.3">
      <c r="B25" s="3" t="s">
        <v>63</v>
      </c>
      <c r="C25" s="4" t="s">
        <v>64</v>
      </c>
      <c r="D25" s="19">
        <f t="shared" si="0"/>
        <v>191.5</v>
      </c>
      <c r="E25" s="16">
        <f t="shared" si="1"/>
        <v>191.5</v>
      </c>
      <c r="F25" s="6">
        <v>191.5</v>
      </c>
      <c r="G25" s="6">
        <f t="shared" si="2"/>
        <v>194.75700000000001</v>
      </c>
      <c r="H25" s="16">
        <f t="shared" si="4"/>
        <v>194.75700000000001</v>
      </c>
      <c r="I25" s="6">
        <v>194.75700000000001</v>
      </c>
      <c r="J25" s="4" t="s">
        <v>65</v>
      </c>
      <c r="K25" s="12" t="str">
        <f t="shared" si="3"/>
        <v>"SND_Win": { "start": 191.500, "end": 194.757, "loop": false},</v>
      </c>
    </row>
    <row r="26" spans="2:11" ht="24.75" customHeight="1" thickBot="1" x14ac:dyDescent="0.3">
      <c r="B26" s="1" t="s">
        <v>66</v>
      </c>
      <c r="C26" s="2"/>
      <c r="D26" s="2"/>
      <c r="E26" s="14"/>
      <c r="F26" s="7"/>
      <c r="G26" s="7"/>
      <c r="H26" s="14"/>
      <c r="I26" s="7"/>
      <c r="J26" s="2"/>
      <c r="K26" s="13"/>
    </row>
    <row r="27" spans="2:11" ht="65.25" customHeight="1" thickBot="1" x14ac:dyDescent="0.3">
      <c r="B27" s="3" t="s">
        <v>67</v>
      </c>
      <c r="C27" s="4" t="s">
        <v>68</v>
      </c>
      <c r="D27" s="19">
        <f>E27</f>
        <v>196</v>
      </c>
      <c r="E27" s="16">
        <f t="shared" si="1"/>
        <v>196</v>
      </c>
      <c r="F27" s="6">
        <v>196</v>
      </c>
      <c r="G27" s="6">
        <f>H27</f>
        <v>212.327</v>
      </c>
      <c r="H27" s="16">
        <f t="shared" si="4"/>
        <v>212.327</v>
      </c>
      <c r="I27" s="6">
        <v>212.327</v>
      </c>
      <c r="J27" s="4" t="s">
        <v>69</v>
      </c>
      <c r="K27" s="12" t="str">
        <f t="shared" si="3"/>
        <v>"SND_Insignia_Bonus_Background": { "start": 196.000, "end": 212.327, "loop": false},</v>
      </c>
    </row>
    <row r="28" spans="2:11" ht="27.75" customHeight="1" thickBot="1" x14ac:dyDescent="0.3">
      <c r="B28" s="3" t="s">
        <v>70</v>
      </c>
      <c r="C28" s="4" t="s">
        <v>71</v>
      </c>
      <c r="D28" s="19">
        <f>E28</f>
        <v>213.5</v>
      </c>
      <c r="E28" s="16">
        <f t="shared" si="1"/>
        <v>213.5</v>
      </c>
      <c r="F28" s="6">
        <v>213.5</v>
      </c>
      <c r="G28" s="6">
        <f>H28</f>
        <v>215.78299999999999</v>
      </c>
      <c r="H28" s="16">
        <f t="shared" si="4"/>
        <v>215.78299999999999</v>
      </c>
      <c r="I28" s="6">
        <v>215.78299999999999</v>
      </c>
      <c r="J28" s="4" t="s">
        <v>72</v>
      </c>
      <c r="K28" s="12" t="str">
        <f t="shared" si="3"/>
        <v>"SND_Insignia_Bonus_Select_Win": { "start": 213.500, "end": 215.783, "loop": false},</v>
      </c>
    </row>
    <row r="29" spans="2:11" ht="27.75" customHeight="1" thickBot="1" x14ac:dyDescent="0.3">
      <c r="B29" s="10" t="s">
        <v>130</v>
      </c>
      <c r="C29" s="4" t="s">
        <v>75</v>
      </c>
      <c r="D29" s="4">
        <v>217</v>
      </c>
      <c r="E29" s="16"/>
      <c r="F29" s="6"/>
      <c r="G29" s="6">
        <v>232.054</v>
      </c>
      <c r="H29" s="16"/>
      <c r="I29" s="6"/>
      <c r="J29" s="21" t="s">
        <v>134</v>
      </c>
      <c r="K29" s="12" t="str">
        <f t="shared" si="3"/>
        <v>"SND_Insignia_Countup_Target": { "start": 217.000, "end": 232.054, "loop": false},</v>
      </c>
    </row>
    <row r="30" spans="2:11" ht="27.75" customHeight="1" thickBot="1" x14ac:dyDescent="0.3">
      <c r="B30" s="10" t="s">
        <v>131</v>
      </c>
      <c r="C30" s="4" t="s">
        <v>78</v>
      </c>
      <c r="D30" s="4">
        <v>233.5</v>
      </c>
      <c r="E30" s="16"/>
      <c r="F30" s="6"/>
      <c r="G30" s="6">
        <v>236.21299999999999</v>
      </c>
      <c r="H30" s="16"/>
      <c r="I30" s="6"/>
      <c r="J30" s="21" t="s">
        <v>135</v>
      </c>
      <c r="K30" s="12" t="str">
        <f t="shared" si="3"/>
        <v>"SND_Insignia_Summary": { "start": 233.500, "end": 236.213, "loop": false},</v>
      </c>
    </row>
    <row r="31" spans="2:11" ht="27.75" customHeight="1" thickBot="1" x14ac:dyDescent="0.3">
      <c r="B31" s="10" t="s">
        <v>132</v>
      </c>
      <c r="C31" s="4" t="s">
        <v>81</v>
      </c>
      <c r="D31" s="4">
        <v>237.5</v>
      </c>
      <c r="E31" s="16"/>
      <c r="F31" s="6"/>
      <c r="G31" s="6">
        <v>240.42500000000001</v>
      </c>
      <c r="H31" s="16"/>
      <c r="I31" s="6"/>
      <c r="J31" s="22" t="s">
        <v>136</v>
      </c>
      <c r="K31" s="12" t="str">
        <f t="shared" si="3"/>
        <v>"SND_Insignia_Win": { "start": 237.500, "end": 240.425, "loop": false},</v>
      </c>
    </row>
    <row r="32" spans="2:11" ht="24.75" customHeight="1" thickBot="1" x14ac:dyDescent="0.3">
      <c r="B32" s="1" t="s">
        <v>73</v>
      </c>
      <c r="C32" s="2"/>
      <c r="D32" s="2"/>
      <c r="E32" s="14"/>
      <c r="F32" s="7"/>
      <c r="G32" s="7"/>
      <c r="H32" s="14"/>
      <c r="I32" s="7"/>
      <c r="J32" s="2"/>
      <c r="K32" s="13"/>
    </row>
    <row r="33" spans="2:11" ht="64.5" customHeight="1" thickBot="1" x14ac:dyDescent="0.3">
      <c r="B33" s="3" t="s">
        <v>74</v>
      </c>
      <c r="C33" s="4" t="s">
        <v>84</v>
      </c>
      <c r="D33" s="19">
        <f>E33+24.5</f>
        <v>241.5</v>
      </c>
      <c r="E33" s="16">
        <f t="shared" si="1"/>
        <v>217</v>
      </c>
      <c r="F33" s="6">
        <v>217</v>
      </c>
      <c r="G33" s="19">
        <f>H33+24.5</f>
        <v>252.60499999999999</v>
      </c>
      <c r="H33" s="16">
        <f t="shared" si="4"/>
        <v>228.10499999999999</v>
      </c>
      <c r="I33" s="6">
        <v>228.10499999999999</v>
      </c>
      <c r="J33" s="4" t="s">
        <v>76</v>
      </c>
      <c r="K33" s="12" t="str">
        <f t="shared" si="3"/>
        <v>"SND_Choose_Entry_ADV": { "start": 241.500, "end": 252.605, "loop": false},</v>
      </c>
    </row>
    <row r="34" spans="2:11" ht="65.25" customHeight="1" thickBot="1" x14ac:dyDescent="0.3">
      <c r="B34" s="3" t="s">
        <v>77</v>
      </c>
      <c r="C34" s="4" t="s">
        <v>87</v>
      </c>
      <c r="D34" s="19">
        <f t="shared" ref="D34:D38" si="5">E34+24.5</f>
        <v>254</v>
      </c>
      <c r="E34" s="16">
        <f t="shared" si="1"/>
        <v>229.5</v>
      </c>
      <c r="F34" s="6">
        <v>229.5</v>
      </c>
      <c r="G34" s="19">
        <f t="shared" ref="G34:G38" si="6">H34+24.5</f>
        <v>276</v>
      </c>
      <c r="H34" s="16">
        <f t="shared" si="4"/>
        <v>251.5</v>
      </c>
      <c r="I34" s="6">
        <v>251.5</v>
      </c>
      <c r="J34" s="4" t="s">
        <v>79</v>
      </c>
      <c r="K34" s="12" t="str">
        <f t="shared" si="3"/>
        <v>"SND_Choose_DMStats_ADV": { "start": 254.000, "end": 276.000, "loop": false},</v>
      </c>
    </row>
    <row r="35" spans="2:11" ht="65.25" customHeight="1" thickBot="1" x14ac:dyDescent="0.3">
      <c r="B35" s="3" t="s">
        <v>80</v>
      </c>
      <c r="C35" s="4" t="s">
        <v>90</v>
      </c>
      <c r="D35" s="19">
        <f t="shared" si="5"/>
        <v>277.5</v>
      </c>
      <c r="E35" s="16">
        <f t="shared" si="1"/>
        <v>253</v>
      </c>
      <c r="F35" s="6">
        <v>253</v>
      </c>
      <c r="G35" s="19">
        <f t="shared" si="6"/>
        <v>302.25400000000002</v>
      </c>
      <c r="H35" s="16">
        <f t="shared" si="4"/>
        <v>277.75400000000002</v>
      </c>
      <c r="I35" s="6">
        <v>277.75400000000002</v>
      </c>
      <c r="J35" s="4" t="s">
        <v>82</v>
      </c>
      <c r="K35" s="12" t="str">
        <f t="shared" si="3"/>
        <v>"SND_Choose_JCStats_ADV": { "start": 277.500, "end": 302.254, "loop": false},</v>
      </c>
    </row>
    <row r="36" spans="2:11" ht="65.25" customHeight="1" thickBot="1" x14ac:dyDescent="0.3">
      <c r="B36" s="3" t="s">
        <v>83</v>
      </c>
      <c r="C36" s="4" t="s">
        <v>93</v>
      </c>
      <c r="D36" s="19">
        <f t="shared" si="5"/>
        <v>303.5</v>
      </c>
      <c r="E36" s="16">
        <f t="shared" si="1"/>
        <v>279</v>
      </c>
      <c r="F36" s="6">
        <v>279</v>
      </c>
      <c r="G36" s="19">
        <f t="shared" si="6"/>
        <v>320.54199999999997</v>
      </c>
      <c r="H36" s="16">
        <f t="shared" si="4"/>
        <v>296.04199999999997</v>
      </c>
      <c r="I36" s="6">
        <v>296.04199999999997</v>
      </c>
      <c r="J36" s="4" t="s">
        <v>85</v>
      </c>
      <c r="K36" s="12" t="str">
        <f t="shared" si="3"/>
        <v>"SND_Choose_MPStats_ADV": { "start": 303.500, "end": 320.542, "loop": false},</v>
      </c>
    </row>
    <row r="37" spans="2:11" ht="65.25" customHeight="1" thickBot="1" x14ac:dyDescent="0.3">
      <c r="B37" s="3" t="s">
        <v>86</v>
      </c>
      <c r="C37" s="4" t="s">
        <v>96</v>
      </c>
      <c r="D37" s="19">
        <f t="shared" si="5"/>
        <v>322</v>
      </c>
      <c r="E37" s="16">
        <f t="shared" si="1"/>
        <v>297.5</v>
      </c>
      <c r="F37" s="6">
        <v>297.5</v>
      </c>
      <c r="G37" s="19">
        <f t="shared" si="6"/>
        <v>341.904</v>
      </c>
      <c r="H37" s="16">
        <f t="shared" si="4"/>
        <v>317.404</v>
      </c>
      <c r="I37" s="6">
        <v>317.404</v>
      </c>
      <c r="J37" s="4" t="s">
        <v>88</v>
      </c>
      <c r="K37" s="12" t="str">
        <f t="shared" si="3"/>
        <v>"SND_Choose_SAKStats_ADV": { "start": 322.000, "end": 341.904, "loop": false},</v>
      </c>
    </row>
    <row r="38" spans="2:11" ht="65.25" customHeight="1" thickBot="1" x14ac:dyDescent="0.3">
      <c r="B38" s="3" t="s">
        <v>89</v>
      </c>
      <c r="C38" s="4" t="s">
        <v>99</v>
      </c>
      <c r="D38" s="19">
        <f t="shared" si="5"/>
        <v>343</v>
      </c>
      <c r="E38" s="16">
        <f t="shared" si="1"/>
        <v>318.5</v>
      </c>
      <c r="F38" s="6">
        <v>318.5</v>
      </c>
      <c r="G38" s="19">
        <f t="shared" si="6"/>
        <v>362.88499999999999</v>
      </c>
      <c r="H38" s="16">
        <f t="shared" si="4"/>
        <v>338.38499999999999</v>
      </c>
      <c r="I38" s="6">
        <v>338.38499999999999</v>
      </c>
      <c r="J38" s="4" t="s">
        <v>91</v>
      </c>
      <c r="K38" s="12" t="str">
        <f t="shared" si="3"/>
        <v>"SND_Choose_SMStats_ADV": { "start": 343.000, "end": 362.885, "loop": false},</v>
      </c>
    </row>
    <row r="39" spans="2:11" ht="65.25" customHeight="1" thickBot="1" x14ac:dyDescent="0.3">
      <c r="B39" s="10" t="s">
        <v>129</v>
      </c>
      <c r="C39" s="4" t="s">
        <v>102</v>
      </c>
      <c r="D39" s="4">
        <v>469.35399999999998</v>
      </c>
      <c r="E39" s="16"/>
      <c r="F39" s="6"/>
      <c r="G39" s="6">
        <v>482.65</v>
      </c>
      <c r="H39" s="16"/>
      <c r="I39" s="6"/>
      <c r="J39" s="20" t="s">
        <v>133</v>
      </c>
      <c r="K39" s="12" t="str">
        <f t="shared" si="3"/>
        <v>"SND_Choose_TargetTotal": { "start": 469.354, "end": 482.650, "loop": false},</v>
      </c>
    </row>
    <row r="40" spans="2:11" ht="21.75" customHeight="1" thickBot="1" x14ac:dyDescent="0.3">
      <c r="B40" s="3" t="s">
        <v>92</v>
      </c>
      <c r="C40" s="4" t="s">
        <v>105</v>
      </c>
      <c r="D40" s="19">
        <f>E40+31</f>
        <v>371</v>
      </c>
      <c r="E40" s="16">
        <f t="shared" si="1"/>
        <v>340</v>
      </c>
      <c r="F40" s="6">
        <v>340</v>
      </c>
      <c r="G40" s="19">
        <f>H40+31</f>
        <v>371.56900000000002</v>
      </c>
      <c r="H40" s="16">
        <f t="shared" si="4"/>
        <v>340.56900000000002</v>
      </c>
      <c r="I40" s="6">
        <v>340.56900000000002</v>
      </c>
      <c r="J40" s="4" t="s">
        <v>94</v>
      </c>
      <c r="K40" s="12" t="str">
        <f t="shared" si="3"/>
        <v>"SND_Confirm_Target": { "start": 371.000, "end": 371.569, "loop": false},</v>
      </c>
    </row>
    <row r="41" spans="2:11" ht="73.5" customHeight="1" thickBot="1" x14ac:dyDescent="0.3">
      <c r="B41" s="23" t="s">
        <v>95</v>
      </c>
      <c r="C41" s="24" t="s">
        <v>108</v>
      </c>
      <c r="D41" s="19">
        <f t="shared" ref="D41:D52" si="7">E41+31</f>
        <v>372.5</v>
      </c>
      <c r="E41" s="15">
        <f t="shared" si="1"/>
        <v>341.5</v>
      </c>
      <c r="F41" s="11">
        <v>341.5</v>
      </c>
      <c r="G41" s="19">
        <f t="shared" ref="G41:G51" si="8">H41+31</f>
        <v>374.5</v>
      </c>
      <c r="H41" s="15">
        <f t="shared" si="4"/>
        <v>343.5</v>
      </c>
      <c r="I41" s="11">
        <v>343.5</v>
      </c>
      <c r="J41" s="9" t="s">
        <v>97</v>
      </c>
      <c r="K41" s="12" t="str">
        <f t="shared" si="3"/>
        <v>"SND_Contract_Select_Weapon_ADV": { "start": 372.500, "end": 374.500, "loop": false},</v>
      </c>
    </row>
    <row r="42" spans="2:11" ht="65.25" customHeight="1" thickBot="1" x14ac:dyDescent="0.3">
      <c r="B42" s="3" t="s">
        <v>98</v>
      </c>
      <c r="C42" s="4" t="s">
        <v>111</v>
      </c>
      <c r="D42" s="19">
        <f t="shared" si="7"/>
        <v>375</v>
      </c>
      <c r="E42" s="16">
        <f t="shared" si="1"/>
        <v>344</v>
      </c>
      <c r="F42" s="6">
        <v>344</v>
      </c>
      <c r="G42" s="19">
        <f t="shared" si="8"/>
        <v>389.11700000000002</v>
      </c>
      <c r="H42" s="16">
        <f t="shared" si="4"/>
        <v>358.11700000000002</v>
      </c>
      <c r="I42" s="6">
        <v>358.11700000000002</v>
      </c>
      <c r="J42" s="4" t="s">
        <v>100</v>
      </c>
      <c r="K42" s="12" t="str">
        <f t="shared" si="3"/>
        <v>"SND_Contract_Execute_ADV": { "start": 375.000, "end": 389.117, "loop": false},</v>
      </c>
    </row>
    <row r="43" spans="2:11" ht="23.25" customHeight="1" thickBot="1" x14ac:dyDescent="0.3">
      <c r="B43" s="3" t="s">
        <v>101</v>
      </c>
      <c r="C43" s="4" t="s">
        <v>114</v>
      </c>
      <c r="D43" s="19">
        <f t="shared" si="7"/>
        <v>393.5</v>
      </c>
      <c r="E43" s="16">
        <f t="shared" si="1"/>
        <v>362.5</v>
      </c>
      <c r="F43" s="6">
        <v>362.5</v>
      </c>
      <c r="G43" s="19">
        <f t="shared" si="8"/>
        <v>394.05500000000001</v>
      </c>
      <c r="H43" s="16">
        <f t="shared" si="4"/>
        <v>363.05500000000001</v>
      </c>
      <c r="I43" s="6">
        <v>363.05500000000001</v>
      </c>
      <c r="J43" s="4" t="s">
        <v>103</v>
      </c>
      <c r="K43" s="12" t="str">
        <f t="shared" si="3"/>
        <v>"SND_Confirm_Execute": { "start": 393.500, "end": 394.055, "loop": false},</v>
      </c>
    </row>
    <row r="44" spans="2:11" ht="45" customHeight="1" thickBot="1" x14ac:dyDescent="0.3">
      <c r="B44" s="3" t="s">
        <v>104</v>
      </c>
      <c r="C44" s="4" t="s">
        <v>117</v>
      </c>
      <c r="D44" s="19">
        <f t="shared" si="7"/>
        <v>395</v>
      </c>
      <c r="E44" s="16">
        <f t="shared" si="1"/>
        <v>364</v>
      </c>
      <c r="F44" s="6">
        <v>364</v>
      </c>
      <c r="G44" s="19">
        <f t="shared" si="8"/>
        <v>405.91500000000002</v>
      </c>
      <c r="H44" s="16">
        <f t="shared" si="4"/>
        <v>374.91500000000002</v>
      </c>
      <c r="I44" s="6">
        <v>374.91500000000002</v>
      </c>
      <c r="J44" s="4" t="s">
        <v>106</v>
      </c>
      <c r="K44" s="12" t="str">
        <f t="shared" si="3"/>
        <v>"SND_Contract_MultiplierSpin": { "start": 395.000, "end": 405.915, "loop": false},</v>
      </c>
    </row>
    <row r="45" spans="2:11" ht="45.75" customHeight="1" thickBot="1" x14ac:dyDescent="0.3">
      <c r="B45" s="3" t="s">
        <v>107</v>
      </c>
      <c r="C45" s="4" t="s">
        <v>120</v>
      </c>
      <c r="D45" s="19">
        <f t="shared" si="7"/>
        <v>407</v>
      </c>
      <c r="E45" s="16">
        <f t="shared" si="1"/>
        <v>376</v>
      </c>
      <c r="F45" s="6">
        <v>376</v>
      </c>
      <c r="G45" s="19">
        <f t="shared" si="8"/>
        <v>415.06</v>
      </c>
      <c r="H45" s="16">
        <f t="shared" si="4"/>
        <v>384.06</v>
      </c>
      <c r="I45" s="6">
        <v>384.06</v>
      </c>
      <c r="J45" s="4" t="s">
        <v>109</v>
      </c>
      <c r="K45" s="12" t="str">
        <f t="shared" si="3"/>
        <v>"SND_Contract_ExecuteSummary": { "start": 407.000, "end": 415.060, "loop": false},</v>
      </c>
    </row>
    <row r="46" spans="2:11" ht="21" customHeight="1" thickBot="1" x14ac:dyDescent="0.3">
      <c r="B46" s="3" t="s">
        <v>110</v>
      </c>
      <c r="C46" s="4" t="s">
        <v>123</v>
      </c>
      <c r="D46" s="19">
        <f t="shared" si="7"/>
        <v>417</v>
      </c>
      <c r="E46" s="16">
        <f t="shared" si="1"/>
        <v>386</v>
      </c>
      <c r="F46" s="6">
        <v>386</v>
      </c>
      <c r="G46" s="19">
        <f t="shared" si="8"/>
        <v>420.62700000000001</v>
      </c>
      <c r="H46" s="16">
        <f t="shared" si="4"/>
        <v>389.62700000000001</v>
      </c>
      <c r="I46" s="6">
        <v>389.62700000000001</v>
      </c>
      <c r="J46" s="4" t="s">
        <v>112</v>
      </c>
      <c r="K46" s="12" t="str">
        <f t="shared" si="3"/>
        <v>"SND_Contract_Execute01": { "start": 417.000, "end": 420.627, "loop": false},</v>
      </c>
    </row>
    <row r="47" spans="2:11" ht="23.25" customHeight="1" thickBot="1" x14ac:dyDescent="0.3">
      <c r="B47" s="3" t="s">
        <v>113</v>
      </c>
      <c r="C47" s="4" t="s">
        <v>126</v>
      </c>
      <c r="D47" s="19">
        <f t="shared" si="7"/>
        <v>422</v>
      </c>
      <c r="E47" s="16">
        <f>F47</f>
        <v>391</v>
      </c>
      <c r="F47" s="6">
        <v>391</v>
      </c>
      <c r="G47" s="19">
        <f t="shared" si="8"/>
        <v>431.762</v>
      </c>
      <c r="H47" s="16">
        <f>I47+7.916</f>
        <v>400.762</v>
      </c>
      <c r="I47" s="6">
        <v>392.846</v>
      </c>
      <c r="J47" s="4" t="s">
        <v>115</v>
      </c>
      <c r="K47" s="12" t="str">
        <f t="shared" si="3"/>
        <v>"SND_Contract_Execute02": { "start": 422.000, "end": 431.762, "loop": false},</v>
      </c>
    </row>
    <row r="48" spans="2:11" ht="23.25" customHeight="1" thickBot="1" x14ac:dyDescent="0.3">
      <c r="B48" s="3" t="s">
        <v>116</v>
      </c>
      <c r="C48" s="4" t="s">
        <v>137</v>
      </c>
      <c r="D48" s="19">
        <f t="shared" si="7"/>
        <v>432.916</v>
      </c>
      <c r="E48" s="16">
        <f t="shared" ref="E48:H52" si="9">F48+7.916</f>
        <v>401.916</v>
      </c>
      <c r="F48" s="6">
        <v>394</v>
      </c>
      <c r="G48" s="19">
        <f t="shared" si="8"/>
        <v>442.48399999999998</v>
      </c>
      <c r="H48" s="16">
        <f t="shared" si="9"/>
        <v>411.48399999999998</v>
      </c>
      <c r="I48" s="6">
        <v>403.56799999999998</v>
      </c>
      <c r="J48" s="4" t="s">
        <v>118</v>
      </c>
      <c r="K48" s="12" t="str">
        <f t="shared" si="3"/>
        <v>"SND_Contract_Execute03": { "start": 432.916, "end": 442.484, "loop": false},</v>
      </c>
    </row>
    <row r="49" spans="2:11" ht="23.25" customHeight="1" thickBot="1" x14ac:dyDescent="0.3">
      <c r="B49" s="3" t="s">
        <v>119</v>
      </c>
      <c r="C49" s="4" t="s">
        <v>138</v>
      </c>
      <c r="D49" s="19">
        <f t="shared" si="7"/>
        <v>443.416</v>
      </c>
      <c r="E49" s="16">
        <f t="shared" ref="E49" si="10">F49+7.916</f>
        <v>412.416</v>
      </c>
      <c r="F49" s="6">
        <v>404.5</v>
      </c>
      <c r="G49" s="19">
        <f t="shared" si="8"/>
        <v>446.03699999999998</v>
      </c>
      <c r="H49" s="16">
        <f t="shared" si="9"/>
        <v>415.03699999999998</v>
      </c>
      <c r="I49" s="6">
        <v>407.12099999999998</v>
      </c>
      <c r="J49" s="4" t="s">
        <v>121</v>
      </c>
      <c r="K49" s="12" t="str">
        <f t="shared" si="3"/>
        <v>"SND_Contract_Execute04": { "start": 443.416, "end": 446.037, "loop": false},</v>
      </c>
    </row>
    <row r="50" spans="2:11" ht="23.25" customHeight="1" thickBot="1" x14ac:dyDescent="0.3">
      <c r="B50" s="3" t="s">
        <v>122</v>
      </c>
      <c r="C50" s="4" t="s">
        <v>139</v>
      </c>
      <c r="D50" s="19">
        <f t="shared" si="7"/>
        <v>447.416</v>
      </c>
      <c r="E50" s="16">
        <f t="shared" ref="E50" si="11">F50+7.916</f>
        <v>416.416</v>
      </c>
      <c r="F50" s="6">
        <v>408.5</v>
      </c>
      <c r="G50" s="19">
        <f t="shared" si="8"/>
        <v>451.01799999999997</v>
      </c>
      <c r="H50" s="16">
        <f t="shared" si="9"/>
        <v>420.01799999999997</v>
      </c>
      <c r="I50" s="6">
        <v>412.10199999999998</v>
      </c>
      <c r="J50" s="4" t="s">
        <v>124</v>
      </c>
      <c r="K50" s="12" t="str">
        <f t="shared" si="3"/>
        <v>"SND_Contract_Execute05": { "start": 447.416, "end": 451.018, "loop": false},</v>
      </c>
    </row>
    <row r="51" spans="2:11" ht="30.75" customHeight="1" thickBot="1" x14ac:dyDescent="0.3">
      <c r="B51" s="3" t="s">
        <v>125</v>
      </c>
      <c r="C51" s="4" t="s">
        <v>140</v>
      </c>
      <c r="D51" s="19">
        <f t="shared" si="7"/>
        <v>451.916</v>
      </c>
      <c r="E51" s="16">
        <f t="shared" ref="E51" si="12">F51+7.916</f>
        <v>420.916</v>
      </c>
      <c r="F51" s="6">
        <v>413</v>
      </c>
      <c r="G51" s="19">
        <f t="shared" si="8"/>
        <v>459.61599999999999</v>
      </c>
      <c r="H51" s="16">
        <f t="shared" si="9"/>
        <v>428.61599999999999</v>
      </c>
      <c r="I51" s="6">
        <v>420.7</v>
      </c>
      <c r="J51" s="4" t="s">
        <v>127</v>
      </c>
      <c r="K51" s="12" t="str">
        <f t="shared" si="3"/>
        <v>"SND_Contract_Final_Summary": { "start": 451.916, "end": 459.616, "loop": false},</v>
      </c>
    </row>
    <row r="52" spans="2:11" ht="27" customHeight="1" thickBot="1" x14ac:dyDescent="0.3">
      <c r="B52" s="3"/>
      <c r="C52" s="4"/>
      <c r="D52" s="19">
        <f t="shared" si="7"/>
        <v>459.61599999999999</v>
      </c>
      <c r="E52" s="25">
        <f t="shared" ref="E52" si="13">F52+7.916</f>
        <v>428.61599999999999</v>
      </c>
      <c r="F52" s="26">
        <v>420.7</v>
      </c>
      <c r="G52" s="19">
        <f>H52+31.998</f>
        <v>462</v>
      </c>
      <c r="H52" s="16">
        <f t="shared" si="9"/>
        <v>430.00200000000001</v>
      </c>
      <c r="I52" s="6">
        <v>422.08600000000001</v>
      </c>
      <c r="J52" s="4" t="s">
        <v>6</v>
      </c>
      <c r="K52" s="12"/>
    </row>
  </sheetData>
  <mergeCells count="6">
    <mergeCell ref="K2:K3"/>
    <mergeCell ref="B2:B3"/>
    <mergeCell ref="C2:C3"/>
    <mergeCell ref="D2:D3"/>
    <mergeCell ref="G2:G3"/>
    <mergeCell ref="J2:J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Derivco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Watkeys</dc:creator>
  <cp:lastModifiedBy>Thomas Watkeys</cp:lastModifiedBy>
  <dcterms:created xsi:type="dcterms:W3CDTF">2014-01-29T13:58:03Z</dcterms:created>
  <dcterms:modified xsi:type="dcterms:W3CDTF">2014-04-04T12:35:36Z</dcterms:modified>
</cp:coreProperties>
</file>